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8\01\"/>
    </mc:Choice>
  </mc:AlternateContent>
  <bookViews>
    <workbookView xWindow="0" yWindow="0" windowWidth="20490" windowHeight="7650"/>
  </bookViews>
  <sheets>
    <sheet name="DESP EXECUTORA HURSO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2018'!$B$3:$L$14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D5" i="1"/>
  <c r="K5" i="1"/>
  <c r="L5" i="1" s="1"/>
  <c r="D6" i="1"/>
  <c r="K6" i="1"/>
  <c r="D7" i="1"/>
  <c r="K7" i="1"/>
  <c r="L7" i="1" s="1"/>
  <c r="D8" i="1"/>
  <c r="K8" i="1"/>
  <c r="D9" i="1"/>
  <c r="K9" i="1"/>
  <c r="L9" i="1" s="1"/>
  <c r="D10" i="1"/>
  <c r="K10" i="1"/>
  <c r="D11" i="1"/>
  <c r="K11" i="1"/>
  <c r="L11" i="1" s="1"/>
  <c r="D12" i="1"/>
  <c r="K12" i="1"/>
  <c r="D13" i="1"/>
  <c r="K13" i="1"/>
  <c r="D14" i="1"/>
  <c r="K14" i="1"/>
  <c r="J2" i="1"/>
  <c r="A13" i="1" l="1"/>
  <c r="A6" i="1"/>
  <c r="A8" i="1"/>
  <c r="A5" i="1"/>
  <c r="A4" i="1"/>
  <c r="A12" i="1"/>
  <c r="A9" i="1"/>
  <c r="A14" i="1"/>
  <c r="A11" i="1"/>
  <c r="L13" i="1"/>
  <c r="A10" i="1"/>
  <c r="A7" i="1"/>
  <c r="L14" i="1"/>
  <c r="L12" i="1"/>
  <c r="L10" i="1"/>
  <c r="L8" i="1"/>
  <c r="L6" i="1"/>
  <c r="L4" i="1"/>
</calcChain>
</file>

<file path=xl/sharedStrings.xml><?xml version="1.0" encoding="utf-8"?>
<sst xmlns="http://schemas.openxmlformats.org/spreadsheetml/2006/main" count="80" uniqueCount="20">
  <si>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</si>
  <si>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</si>
  <si>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</si>
  <si>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</si>
  <si>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</si>
  <si>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</si>
  <si>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</si>
  <si>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</si>
  <si>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</si>
  <si>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</si>
  <si>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</si>
  <si>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</si>
  <si>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</si>
  <si>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</si>
  <si>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539-1</t>
  </si>
  <si>
    <t>HURSO</t>
  </si>
  <si>
    <t>01.01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</si>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</sst>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6" fillId="0" borderId="2" xfId="0" applyFont="1" applyBorder="1" applyAlignment="1">
      <alignment horizontal="left"/>
    </xf>
    <xf numFmtId="0" fontId="6" fillId="0" borderId="9" xfId="0" applyFont="1" applyBorder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zoomScale="80" zoomScaleNormal="80" workbookViewId="0">
      <pane ySplit="3" topLeftCell="A4" activePane="bottomLeft" state="frozen"/>
      <selection pane="bottomLeft" activeCell="H6" sqref="H6"/>
    </sheetView>
  </sheetViews>
  <sheetFormatPr defaultColWidth="9.140625" defaultRowHeight="15" x14ac:dyDescent="0.25"/>
  <cols>
    <col min="1" max="1" width="5.5703125" style="33" customWidth="1"/>
    <col min="2" max="2" width="11.5703125" style="28" customWidth="1"/>
    <col min="3" max="3" width="8.42578125" style="28" customWidth="1"/>
    <col min="4" max="4" width="10.5703125" style="29" customWidth="1"/>
    <col min="5" max="5" width="13.7109375" style="30" customWidth="1"/>
    <col min="6" max="6" width="20.42578125" style="28" customWidth="1"/>
    <col min="7" max="7" width="9.28515625" style="28" customWidth="1"/>
    <col min="8" max="8" width="52.140625" style="31" customWidth="1"/>
    <col min="9" max="9" width="40.28515625" style="31" customWidth="1"/>
    <col min="10" max="10" width="18.5703125" style="32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2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-128886.98999999999</v>
      </c>
    </row>
    <row r="3" spans="1:12" s="19" customFormat="1" ht="31.5" customHeight="1" x14ac:dyDescent="0.25">
      <c r="A3" s="34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3" t="str">
        <f t="shared" ref="A4:A5" si="0">IF(K4="NÃO ENCONTRADO",0,RIGHT(D4,4))</f>
        <v>2018</v>
      </c>
      <c r="B4" s="20" t="s">
        <v>14</v>
      </c>
      <c r="C4" s="26" t="s">
        <v>15</v>
      </c>
      <c r="D4" s="21" t="str">
        <f t="shared" ref="D4:D5" si="1">TEXT(E4,"mmm/aaaa")</f>
        <v>fev/2018</v>
      </c>
      <c r="E4" s="22">
        <v>43133</v>
      </c>
      <c r="F4" s="20" t="s">
        <v>17</v>
      </c>
      <c r="G4" s="20" t="s">
        <v>16</v>
      </c>
      <c r="H4" s="23" t="s">
        <v>18</v>
      </c>
      <c r="I4" s="23" t="s">
        <v>19</v>
      </c>
      <c r="J4" s="24">
        <v>-18000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25">
      <c r="A5" s="33" t="str">
        <f t="shared" si="0"/>
        <v>2018</v>
      </c>
      <c r="B5" s="20" t="s">
        <v>14</v>
      </c>
      <c r="C5" s="26" t="s">
        <v>15</v>
      </c>
      <c r="D5" s="21" t="str">
        <f t="shared" si="1"/>
        <v>fev/2018</v>
      </c>
      <c r="E5" s="22">
        <v>43133</v>
      </c>
      <c r="F5" s="20" t="s">
        <v>17</v>
      </c>
      <c r="G5" s="20" t="s">
        <v>16</v>
      </c>
      <c r="H5" s="23" t="s">
        <v>18</v>
      </c>
      <c r="I5" s="27" t="s">
        <v>19</v>
      </c>
      <c r="J5" s="24">
        <v>-48991.99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ht="15" customHeight="1" x14ac:dyDescent="0.25">
      <c r="A6" s="33" t="str">
        <f t="shared" ref="A6:A9" si="2">IF(K6="NÃO ENCONTRADO",0,RIGHT(D6,4))</f>
        <v>2018</v>
      </c>
      <c r="B6" s="20" t="s">
        <v>14</v>
      </c>
      <c r="C6" s="26" t="s">
        <v>15</v>
      </c>
      <c r="D6" s="21" t="str">
        <f t="shared" ref="D6:D9" si="3">TEXT(E6,"mmm/aaaa")</f>
        <v>fev/2018</v>
      </c>
      <c r="E6" s="22">
        <v>43145</v>
      </c>
      <c r="F6" s="20" t="s">
        <v>17</v>
      </c>
      <c r="G6" s="20" t="s">
        <v>16</v>
      </c>
      <c r="H6" s="23" t="s">
        <v>18</v>
      </c>
      <c r="I6" s="23" t="s">
        <v>19</v>
      </c>
      <c r="J6" s="24">
        <v>-6441.24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  <row r="7" spans="1:12" ht="15" customHeight="1" x14ac:dyDescent="0.25">
      <c r="A7" s="33" t="str">
        <f t="shared" si="2"/>
        <v>2018</v>
      </c>
      <c r="B7" s="20" t="s">
        <v>14</v>
      </c>
      <c r="C7" s="26" t="s">
        <v>15</v>
      </c>
      <c r="D7" s="21" t="str">
        <f t="shared" si="3"/>
        <v>fev/2018</v>
      </c>
      <c r="E7" s="22">
        <v>43145</v>
      </c>
      <c r="F7" s="20" t="s">
        <v>17</v>
      </c>
      <c r="G7" s="20" t="s">
        <v>16</v>
      </c>
      <c r="H7" s="23" t="s">
        <v>18</v>
      </c>
      <c r="I7" s="23" t="s">
        <v>19</v>
      </c>
      <c r="J7" s="24">
        <v>-11593.94</v>
      </c>
      <c r="K7" s="25" t="str">
        <f>IFERROR(IFERROR(VLOOKUP(I7,'[1]DE-PARA'!B:D,3,0),VLOOKUP(I7,'[1]DE-PARA'!C:D,2,0)),"NÃO ENCONTRADO")</f>
        <v>Reembolso de Rateios(-)</v>
      </c>
      <c r="L7" s="7" t="str">
        <f>VLOOKUP(K7,'[1]Base -Receita-Despesa'!$B:$AS,1,FALSE)</f>
        <v>Reembolso de Rateios(-)</v>
      </c>
    </row>
    <row r="8" spans="1:12" ht="15" customHeight="1" x14ac:dyDescent="0.25">
      <c r="A8" s="33" t="str">
        <f t="shared" si="2"/>
        <v>2018</v>
      </c>
      <c r="B8" s="20" t="s">
        <v>14</v>
      </c>
      <c r="C8" s="26" t="s">
        <v>15</v>
      </c>
      <c r="D8" s="21" t="str">
        <f t="shared" si="3"/>
        <v>fev/2018</v>
      </c>
      <c r="E8" s="22">
        <v>43145</v>
      </c>
      <c r="F8" s="20" t="s">
        <v>17</v>
      </c>
      <c r="G8" s="20" t="s">
        <v>16</v>
      </c>
      <c r="H8" s="23" t="s">
        <v>18</v>
      </c>
      <c r="I8" s="23" t="s">
        <v>19</v>
      </c>
      <c r="J8" s="24">
        <v>-16419.5</v>
      </c>
      <c r="K8" s="25" t="str">
        <f>IFERROR(IFERROR(VLOOKUP(I8,'[1]DE-PARA'!B:D,3,0),VLOOKUP(I8,'[1]DE-PARA'!C:D,2,0)),"NÃO ENCONTRADO")</f>
        <v>Reembolso de Rateios(-)</v>
      </c>
      <c r="L8" s="7" t="str">
        <f>VLOOKUP(K8,'[1]Base -Receita-Despesa'!$B:$AS,1,FALSE)</f>
        <v>Reembolso de Rateios(-)</v>
      </c>
    </row>
    <row r="9" spans="1:12" ht="15" customHeight="1" x14ac:dyDescent="0.25">
      <c r="A9" s="33" t="str">
        <f t="shared" si="2"/>
        <v>2018</v>
      </c>
      <c r="B9" s="20" t="s">
        <v>14</v>
      </c>
      <c r="C9" s="26" t="s">
        <v>15</v>
      </c>
      <c r="D9" s="21" t="str">
        <f t="shared" si="3"/>
        <v>fev/2018</v>
      </c>
      <c r="E9" s="22">
        <v>43146</v>
      </c>
      <c r="F9" s="20" t="s">
        <v>17</v>
      </c>
      <c r="G9" s="20" t="s">
        <v>16</v>
      </c>
      <c r="H9" s="23" t="s">
        <v>18</v>
      </c>
      <c r="I9" s="23" t="s">
        <v>19</v>
      </c>
      <c r="J9" s="24">
        <v>-11000</v>
      </c>
      <c r="K9" s="25" t="str">
        <f>IFERROR(IFERROR(VLOOKUP(I9,'[1]DE-PARA'!B:D,3,0),VLOOKUP(I9,'[1]DE-PARA'!C:D,2,0)),"NÃO ENCONTRADO")</f>
        <v>Reembolso de Rateios(-)</v>
      </c>
      <c r="L9" s="7" t="str">
        <f>VLOOKUP(K9,'[1]Base -Receita-Despesa'!$B:$AS,1,FALSE)</f>
        <v>Reembolso de Rateios(-)</v>
      </c>
    </row>
    <row r="10" spans="1:12" ht="15" customHeight="1" x14ac:dyDescent="0.25">
      <c r="A10" s="33" t="str">
        <f t="shared" ref="A10" si="4">IF(K10="NÃO ENCONTRADO",0,RIGHT(D10,4))</f>
        <v>2018</v>
      </c>
      <c r="B10" s="20" t="s">
        <v>14</v>
      </c>
      <c r="C10" s="26" t="s">
        <v>15</v>
      </c>
      <c r="D10" s="21" t="str">
        <f t="shared" ref="D10" si="5">TEXT(E10,"mmm/aaaa")</f>
        <v>fev/2018</v>
      </c>
      <c r="E10" s="22">
        <v>43151</v>
      </c>
      <c r="F10" s="20" t="s">
        <v>17</v>
      </c>
      <c r="G10" s="20" t="s">
        <v>16</v>
      </c>
      <c r="H10" s="23" t="s">
        <v>18</v>
      </c>
      <c r="I10" s="23" t="s">
        <v>19</v>
      </c>
      <c r="J10" s="24">
        <v>-13661.99</v>
      </c>
      <c r="K10" s="25" t="str">
        <f>IFERROR(IFERROR(VLOOKUP(I10,'[1]DE-PARA'!B:D,3,0),VLOOKUP(I10,'[1]DE-PARA'!C:D,2,0)),"NÃO ENCONTRADO")</f>
        <v>Reembolso de Rateios(-)</v>
      </c>
      <c r="L10" s="7" t="str">
        <f>VLOOKUP(K10,'[1]Base -Receita-Despesa'!$B:$AS,1,FALSE)</f>
        <v>Reembolso de Rateios(-)</v>
      </c>
    </row>
    <row r="11" spans="1:12" ht="15" customHeight="1" x14ac:dyDescent="0.25">
      <c r="A11" s="33" t="str">
        <f t="shared" ref="A11:A12" si="6">IF(K11="NÃO ENCONTRADO",0,RIGHT(D11,4))</f>
        <v>2018</v>
      </c>
      <c r="B11" s="20" t="s">
        <v>14</v>
      </c>
      <c r="C11" s="26" t="s">
        <v>15</v>
      </c>
      <c r="D11" s="21" t="str">
        <f t="shared" ref="D11:D12" si="7">TEXT(E11,"mmm/aaaa")</f>
        <v>fev/2018</v>
      </c>
      <c r="E11" s="22">
        <v>43153</v>
      </c>
      <c r="F11" s="20" t="s">
        <v>17</v>
      </c>
      <c r="G11" s="20" t="s">
        <v>16</v>
      </c>
      <c r="H11" s="23" t="s">
        <v>18</v>
      </c>
      <c r="I11" s="23" t="s">
        <v>19</v>
      </c>
      <c r="J11" s="23">
        <v>-851.29</v>
      </c>
      <c r="K11" s="25" t="str">
        <f>IFERROR(IFERROR(VLOOKUP(I11,'[1]DE-PARA'!B:D,3,0),VLOOKUP(I11,'[1]DE-PARA'!C:D,2,0)),"NÃO ENCONTRADO")</f>
        <v>Reembolso de Rateios(-)</v>
      </c>
      <c r="L11" s="7" t="str">
        <f>VLOOKUP(K11,'[1]Base -Receita-Despesa'!$B:$AS,1,FALSE)</f>
        <v>Reembolso de Rateios(-)</v>
      </c>
    </row>
    <row r="12" spans="1:12" ht="15" customHeight="1" x14ac:dyDescent="0.25">
      <c r="A12" s="33" t="str">
        <f t="shared" si="6"/>
        <v>2018</v>
      </c>
      <c r="B12" s="20" t="s">
        <v>14</v>
      </c>
      <c r="C12" s="26" t="s">
        <v>15</v>
      </c>
      <c r="D12" s="21" t="str">
        <f t="shared" si="7"/>
        <v>fev/2018</v>
      </c>
      <c r="E12" s="22">
        <v>43157</v>
      </c>
      <c r="F12" s="20" t="s">
        <v>17</v>
      </c>
      <c r="G12" s="20" t="s">
        <v>16</v>
      </c>
      <c r="H12" s="23" t="s">
        <v>18</v>
      </c>
      <c r="I12" s="23" t="s">
        <v>19</v>
      </c>
      <c r="J12" s="24">
        <v>-1552.25</v>
      </c>
      <c r="K12" s="25" t="str">
        <f>IFERROR(IFERROR(VLOOKUP(I12,'[1]DE-PARA'!B:D,3,0),VLOOKUP(I12,'[1]DE-PARA'!C:D,2,0)),"NÃO ENCONTRADO")</f>
        <v>Reembolso de Rateios(-)</v>
      </c>
      <c r="L12" s="7" t="str">
        <f>VLOOKUP(K12,'[1]Base -Receita-Despesa'!$B:$AS,1,FALSE)</f>
        <v>Reembolso de Rateios(-)</v>
      </c>
    </row>
    <row r="13" spans="1:12" ht="15" customHeight="1" x14ac:dyDescent="0.25">
      <c r="A13" s="33" t="str">
        <f t="shared" ref="A13:A14" si="8">IF(K13="NÃO ENCONTRADO",0,RIGHT(D13,4))</f>
        <v>2018</v>
      </c>
      <c r="B13" s="20" t="s">
        <v>14</v>
      </c>
      <c r="C13" s="26" t="s">
        <v>15</v>
      </c>
      <c r="D13" s="21" t="str">
        <f t="shared" ref="D13:D14" si="9">TEXT(E13,"mmm/aaaa")</f>
        <v>fev/2018</v>
      </c>
      <c r="E13" s="22">
        <v>43159</v>
      </c>
      <c r="F13" s="20" t="s">
        <v>17</v>
      </c>
      <c r="G13" s="20" t="s">
        <v>16</v>
      </c>
      <c r="H13" s="23" t="s">
        <v>18</v>
      </c>
      <c r="I13" s="23" t="s">
        <v>19</v>
      </c>
      <c r="J13" s="23">
        <v>-100</v>
      </c>
      <c r="K13" s="25" t="str">
        <f>IFERROR(IFERROR(VLOOKUP(I13,'[1]DE-PARA'!B:D,3,0),VLOOKUP(I13,'[1]DE-PARA'!C:D,2,0)),"NÃO ENCONTRADO")</f>
        <v>Reembolso de Rateios(-)</v>
      </c>
      <c r="L13" s="7" t="str">
        <f>VLOOKUP(K13,'[1]Base -Receita-Despesa'!$B:$AS,1,FALSE)</f>
        <v>Reembolso de Rateios(-)</v>
      </c>
    </row>
    <row r="14" spans="1:12" ht="15" customHeight="1" x14ac:dyDescent="0.25">
      <c r="A14" s="33" t="str">
        <f t="shared" si="8"/>
        <v>2018</v>
      </c>
      <c r="B14" s="20" t="s">
        <v>14</v>
      </c>
      <c r="C14" s="26" t="s">
        <v>15</v>
      </c>
      <c r="D14" s="21" t="str">
        <f t="shared" si="9"/>
        <v>fev/2018</v>
      </c>
      <c r="E14" s="22">
        <v>43159</v>
      </c>
      <c r="F14" s="20" t="s">
        <v>17</v>
      </c>
      <c r="G14" s="20" t="s">
        <v>16</v>
      </c>
      <c r="H14" s="23" t="s">
        <v>18</v>
      </c>
      <c r="I14" s="23" t="s">
        <v>19</v>
      </c>
      <c r="J14" s="23">
        <v>-274.79000000000002</v>
      </c>
      <c r="K14" s="25" t="str">
        <f>IFERROR(IFERROR(VLOOKUP(I14,'[1]DE-PARA'!B:D,3,0),VLOOKUP(I14,'[1]DE-PARA'!C:D,2,0)),"NÃO ENCONTRADO")</f>
        <v>Reembolso de Rateios(-)</v>
      </c>
      <c r="L14" s="7" t="str">
        <f>VLOOKUP(K14,'[1]Base -Receita-Despesa'!$B:$AS,1,FALSE)</f>
        <v>Reembolso de Rateios(-)</v>
      </c>
    </row>
  </sheetData>
  <autoFilter ref="B3:L14"/>
  <conditionalFormatting sqref="K4:K1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I15:I1048576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DOCID-2020503232-2450913</_dlc_DocId>
    <_dlc_DocIdUrl xmlns="c1178b72-d3f5-4356-be28-21acd058a982">
      <Url>https://ibghorg.sharepoint.com/documentos/_layouts/15/DocIdRedir.aspx?ID=DOCID-2020503232-2450913</Url>
      <Description>DOCID-2020503232-2450913</Description>
    </_dlc_DocIdUrl>
  </documentManagement>
</p:properties>
</file>

<file path=customXml/itemProps1.xml><?xml version="1.0" encoding="utf-8"?>
<ds:datastoreItem xmlns:ds="http://schemas.openxmlformats.org/officeDocument/2006/customXml" ds:itemID="{3C93D32E-6E8D-4292-B635-741417914D61}"/>
</file>

<file path=customXml/itemProps2.xml><?xml version="1.0" encoding="utf-8"?>
<ds:datastoreItem xmlns:ds="http://schemas.openxmlformats.org/officeDocument/2006/customXml" ds:itemID="{1D27E152-BE8E-48E4-8F22-DCF802FE5360}"/>
</file>

<file path=customXml/itemProps3.xml><?xml version="1.0" encoding="utf-8"?>
<ds:datastoreItem xmlns:ds="http://schemas.openxmlformats.org/officeDocument/2006/customXml" ds:itemID="{08F477C7-2334-44E8-9814-256EACBAB6FD}"/>
</file>

<file path=customXml/itemProps4.xml><?xml version="1.0" encoding="utf-8"?>
<ds:datastoreItem xmlns:ds="http://schemas.openxmlformats.org/officeDocument/2006/customXml" ds:itemID="{5945652A-BED6-4D1B-B4CC-7A5053657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2022-09-19T13:33:57Z</cp:lastPrinted>
  <dcterms:created xsi:type="dcterms:W3CDTF">2022-09-19T13:26:40Z</dcterms:created>
  <dcterms:modified xsi:type="dcterms:W3CDTF">2022-09-19T13:34:17Z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ea3acafd-d977-4c7f-bc3f-fd78c420fbcb</vt:lpwstr>
  </property>
</Properties>
</file>